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74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comments1.xml><?xml version="1.0" encoding="utf-8"?>
<comments xmlns="http://schemas.openxmlformats.org/spreadsheetml/2006/main">
  <authors>
    <author>Personal</author>
  </authors>
  <commentList>
    <comment ref="I13" authorId="0">
      <text>
        <r>
          <rPr>
            <b/>
            <sz val="9"/>
            <rFont val="Tahoma"/>
            <family val="2"/>
          </rPr>
          <t>Personal: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<sst xmlns="http://schemas.openxmlformats.org/spreadsheetml/2006/main" count="121" uniqueCount="104">
  <si>
    <t>STT</t>
  </si>
  <si>
    <t>Tên đơn vị hỗ trợ</t>
  </si>
  <si>
    <t>Tên và địa chỉ công trình được hỗ trợ</t>
  </si>
  <si>
    <t xml:space="preserve">Thanh Hóa </t>
  </si>
  <si>
    <t>Quảng Bình</t>
  </si>
  <si>
    <t>Quảng Trị</t>
  </si>
  <si>
    <t xml:space="preserve">Lâm Đồng </t>
  </si>
  <si>
    <t>Hà Giang</t>
  </si>
  <si>
    <t>Đắk Nông</t>
  </si>
  <si>
    <t>Cao Bằng</t>
  </si>
  <si>
    <t>Sóc Trăng</t>
  </si>
  <si>
    <t>Sơn La</t>
  </si>
  <si>
    <t>Hà Tĩnh</t>
  </si>
  <si>
    <t>Bình Phước</t>
  </si>
  <si>
    <t>Nghệ An</t>
  </si>
  <si>
    <t>Tuyên Quang</t>
  </si>
  <si>
    <t>Điện Biên</t>
  </si>
  <si>
    <t>CĐGD Bình Dương</t>
  </si>
  <si>
    <t>Trường ĐHSP Hà Nội 2</t>
  </si>
  <si>
    <t>Trường ĐH Xây dựng</t>
  </si>
  <si>
    <t xml:space="preserve">Trường ĐH Thương mại </t>
  </si>
  <si>
    <t>CĐGD TP Hà Nội</t>
  </si>
  <si>
    <t>CĐGD TP Hồ Chí Minh</t>
  </si>
  <si>
    <t>CĐGD TP Hải Phòng</t>
  </si>
  <si>
    <t>Trường ĐH Giao thông VT</t>
  </si>
  <si>
    <t>Trường ĐH Ngoại thương</t>
  </si>
  <si>
    <t>CĐGD Vĩnh Phúc</t>
  </si>
  <si>
    <t>CĐGD Hưng Yên</t>
  </si>
  <si>
    <t>Trường ĐHSP TD Thể thao HN</t>
  </si>
  <si>
    <t>CĐGD Bắc Ninh</t>
  </si>
  <si>
    <t>Trường ĐH Cần Thơ</t>
  </si>
  <si>
    <t>CĐGD Cần Thơ</t>
  </si>
  <si>
    <t>Trường ĐH Dự bị Việt trì</t>
  </si>
  <si>
    <t>CĐGD Ninh Bình</t>
  </si>
  <si>
    <t>CĐGD Hà Nam</t>
  </si>
  <si>
    <t>Trường ĐH Tây Bắc</t>
  </si>
  <si>
    <t>Đại học Huế</t>
  </si>
  <si>
    <t>CĐGD TP Đà Nẵng</t>
  </si>
  <si>
    <t>CĐGD Đồng Nai</t>
  </si>
  <si>
    <t>Trường ĐH Lạc Hồng</t>
  </si>
  <si>
    <t>Trường CĐSPTW Nha Trang</t>
  </si>
  <si>
    <t>Trường Dự bị ĐH Nha Trang</t>
  </si>
  <si>
    <t>Trường ĐHSP Nghệ thuật TW</t>
  </si>
  <si>
    <t>CĐGD Hải Dương</t>
  </si>
  <si>
    <t>Trường ĐH Vinh</t>
  </si>
  <si>
    <t>Trường ĐH Hà Nội</t>
  </si>
  <si>
    <t>Trường ĐH Mỏ Địa chất</t>
  </si>
  <si>
    <t>Bắc Kạn</t>
  </si>
  <si>
    <t>CĐGD Nam Định</t>
  </si>
  <si>
    <t>CĐGD Long An</t>
  </si>
  <si>
    <t>ĐH Thái Nguyên</t>
  </si>
  <si>
    <t>Trường ĐH Nha Trang</t>
  </si>
  <si>
    <t>Trường ĐHSP KT Hưng Yên</t>
  </si>
  <si>
    <t>Cộng:</t>
  </si>
  <si>
    <t>Tổng số:</t>
  </si>
  <si>
    <t>THỰC HIỆN HỖ TRỢ</t>
  </si>
  <si>
    <t>ĐƯỢC NHẬN HỖ TRỢ</t>
  </si>
  <si>
    <t>ĐH Quốc gia Hà Nội</t>
  </si>
  <si>
    <t>Trường ĐHSP Hà Nội</t>
  </si>
  <si>
    <t>Nhà CV Trường TH, THCS xã An Phú</t>
  </si>
  <si>
    <t>Tổng số tiền Phân công hỗ trợ</t>
  </si>
  <si>
    <t>Nhà CV Trường THCS - THPT Tùng bá Vị Xuyên</t>
  </si>
  <si>
    <t>Nhà CV trường PTTH Tân lang Huyện Phù yên'</t>
  </si>
  <si>
    <t>Nhà CV trường PTTH Sơn Lam</t>
  </si>
  <si>
    <t xml:space="preserve">Trường ĐH KT Quốc dân </t>
  </si>
  <si>
    <t>Nhà CV trường TH số1 Hưng trạch</t>
  </si>
  <si>
    <t>Nhà CV trường MN Canh Tân, Thạch An</t>
  </si>
  <si>
    <t>Nhà Công vụ trường THPT Tân Kỳ 3</t>
  </si>
  <si>
    <t>Nhà CV Trường THPT Gia Viễn, Cát Tiên</t>
  </si>
  <si>
    <t>Nhà CV tại trường THPT Đăk Long</t>
  </si>
  <si>
    <t xml:space="preserve">Nhà CV tại trường PTDT bán trú THCS huyện Sơn Thủy;  4 Công trình nước sạch </t>
  </si>
  <si>
    <t>Nhà CV trường PTDT. Bán trú   THCS Pa Nang;  03 Công trình nước sạch</t>
  </si>
  <si>
    <t>Nhà CV trường THCS - THPT khóm Kinh Ven, phường Khánh Hòa</t>
  </si>
  <si>
    <t>Nhà CV trường THPT Trầnphú : 01 công trình nước sạch</t>
  </si>
  <si>
    <t>Số tiền đã chuyển/ nhận tính đến hết tháng 3/2017</t>
  </si>
  <si>
    <t xml:space="preserve">Số tiền  chưa chuyển/ nhận </t>
  </si>
  <si>
    <t>Số tiền dự tính sẽ chuyển trong tháng 6/2017</t>
  </si>
  <si>
    <t xml:space="preserve">Nhà CV Trườg THPT Quảng Khê Ba Bể </t>
  </si>
  <si>
    <t>Ngày khởi công công trình</t>
  </si>
  <si>
    <t>Dự kiến thời gian hoàn thành</t>
  </si>
  <si>
    <t>Nhà CV GV trường THPT Nậm Pồ</t>
  </si>
  <si>
    <t xml:space="preserve">THEO DÕI KẾT QUẢ THỰC HIỆN CUỘC VẬN ĐỘNG </t>
  </si>
  <si>
    <t>Tên đơn vị nhận hỗ trợ (CĐGD tỉnh)</t>
  </si>
  <si>
    <t>Số tiền đã chuyển/ nhận tính đến hết tháng 4/2017</t>
  </si>
  <si>
    <t>Số tiền đã chuyển/ nhận tính đến hết tháng 5/2017</t>
  </si>
  <si>
    <t>30/72017</t>
  </si>
  <si>
    <t>tháng 4</t>
  </si>
  <si>
    <t>13/3</t>
  </si>
  <si>
    <t>25/6</t>
  </si>
  <si>
    <t>tháng6</t>
  </si>
  <si>
    <t>tháng8</t>
  </si>
  <si>
    <t>30/6/2017</t>
  </si>
  <si>
    <t>20/5/2017</t>
  </si>
  <si>
    <t>20/8/2017</t>
  </si>
  <si>
    <t>22/5/2017</t>
  </si>
  <si>
    <t>Chưa</t>
  </si>
  <si>
    <t>tháng 8</t>
  </si>
  <si>
    <t>19/5/2017</t>
  </si>
  <si>
    <t>20/11/2017</t>
  </si>
  <si>
    <t>25/5/2017</t>
  </si>
  <si>
    <t>24/5/2017</t>
  </si>
  <si>
    <t>24/8/2017</t>
  </si>
  <si>
    <t>01 tháng 5</t>
  </si>
  <si>
    <t>HỖ TRỢ MIỀN NÚI, VÙNG SÂU, VÙNG XA, VÙNG KHÓ KHĂN NĂM 2017 (Tính đến hết tháng 6/2017)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</si>
</sst>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b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Times New Roman"/>
      <family val="1"/>
    </font>
    <font>
      <b/>
      <sz val="13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 style="medium"/>
      <right style="medium"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3" fontId="50" fillId="0" borderId="10" xfId="0" applyNumberFormat="1" applyFont="1" applyBorder="1" applyAlignment="1">
      <alignment vertical="center"/>
    </xf>
    <xf numFmtId="3" fontId="50" fillId="0" borderId="11" xfId="0" applyNumberFormat="1" applyFont="1" applyBorder="1" applyAlignment="1">
      <alignment vertical="center"/>
    </xf>
    <xf numFmtId="3" fontId="50" fillId="0" borderId="12" xfId="0" applyNumberFormat="1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13" xfId="0" applyFont="1" applyBorder="1" applyAlignment="1">
      <alignment vertical="center"/>
    </xf>
    <xf numFmtId="3" fontId="51" fillId="0" borderId="0" xfId="0" applyNumberFormat="1" applyFont="1" applyAlignment="1">
      <alignment vertical="center"/>
    </xf>
    <xf numFmtId="3" fontId="53" fillId="33" borderId="13" xfId="0" applyNumberFormat="1" applyFont="1" applyFill="1" applyBorder="1" applyAlignment="1">
      <alignment vertical="center"/>
    </xf>
    <xf numFmtId="0" fontId="50" fillId="0" borderId="13" xfId="0" applyFont="1" applyBorder="1" applyAlignment="1">
      <alignment horizontal="left" vertical="center"/>
    </xf>
    <xf numFmtId="3" fontId="52" fillId="33" borderId="13" xfId="0" applyNumberFormat="1" applyFont="1" applyFill="1" applyBorder="1" applyAlignment="1">
      <alignment vertical="center"/>
    </xf>
    <xf numFmtId="3" fontId="10" fillId="33" borderId="13" xfId="0" applyNumberFormat="1" applyFont="1" applyFill="1" applyBorder="1" applyAlignment="1">
      <alignment vertical="center"/>
    </xf>
    <xf numFmtId="0" fontId="52" fillId="33" borderId="13" xfId="0" applyFont="1" applyFill="1" applyBorder="1" applyAlignment="1">
      <alignment vertical="center"/>
    </xf>
    <xf numFmtId="0" fontId="50" fillId="33" borderId="13" xfId="0" applyFont="1" applyFill="1" applyBorder="1" applyAlignment="1">
      <alignment horizontal="left" vertical="center" wrapText="1"/>
    </xf>
    <xf numFmtId="3" fontId="50" fillId="33" borderId="13" xfId="0" applyNumberFormat="1" applyFont="1" applyFill="1" applyBorder="1" applyAlignment="1">
      <alignment vertical="center"/>
    </xf>
    <xf numFmtId="0" fontId="50" fillId="33" borderId="13" xfId="0" applyFont="1" applyFill="1" applyBorder="1" applyAlignment="1">
      <alignment horizontal="left" vertical="center"/>
    </xf>
    <xf numFmtId="3" fontId="50" fillId="0" borderId="0" xfId="0" applyNumberFormat="1" applyFont="1" applyBorder="1" applyAlignment="1">
      <alignment vertical="center"/>
    </xf>
    <xf numFmtId="3" fontId="50" fillId="33" borderId="14" xfId="0" applyNumberFormat="1" applyFont="1" applyFill="1" applyBorder="1" applyAlignment="1">
      <alignment vertical="center"/>
    </xf>
    <xf numFmtId="3" fontId="50" fillId="33" borderId="0" xfId="0" applyNumberFormat="1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3" fontId="51" fillId="0" borderId="0" xfId="0" applyNumberFormat="1" applyFont="1" applyBorder="1" applyAlignment="1">
      <alignment vertical="center"/>
    </xf>
    <xf numFmtId="3" fontId="55" fillId="33" borderId="0" xfId="0" applyNumberFormat="1" applyFont="1" applyFill="1" applyBorder="1" applyAlignment="1">
      <alignment vertical="center"/>
    </xf>
    <xf numFmtId="3" fontId="12" fillId="33" borderId="0" xfId="0" applyNumberFormat="1" applyFont="1" applyFill="1" applyBorder="1" applyAlignment="1">
      <alignment vertical="center"/>
    </xf>
    <xf numFmtId="3" fontId="51" fillId="33" borderId="0" xfId="0" applyNumberFormat="1" applyFont="1" applyFill="1" applyBorder="1" applyAlignment="1">
      <alignment vertical="center"/>
    </xf>
    <xf numFmtId="3" fontId="55" fillId="34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3" fontId="56" fillId="0" borderId="0" xfId="0" applyNumberFormat="1" applyFont="1" applyBorder="1" applyAlignment="1">
      <alignment vertical="center"/>
    </xf>
    <xf numFmtId="3" fontId="50" fillId="0" borderId="15" xfId="0" applyNumberFormat="1" applyFont="1" applyBorder="1" applyAlignment="1">
      <alignment vertical="center"/>
    </xf>
    <xf numFmtId="3" fontId="50" fillId="0" borderId="16" xfId="0" applyNumberFormat="1" applyFont="1" applyBorder="1" applyAlignment="1">
      <alignment vertical="center"/>
    </xf>
    <xf numFmtId="3" fontId="50" fillId="0" borderId="13" xfId="0" applyNumberFormat="1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0" fillId="0" borderId="13" xfId="0" applyFont="1" applyBorder="1" applyAlignment="1">
      <alignment horizontal="left" vertical="center" wrapText="1"/>
    </xf>
    <xf numFmtId="3" fontId="50" fillId="2" borderId="10" xfId="0" applyNumberFormat="1" applyFont="1" applyFill="1" applyBorder="1" applyAlignment="1">
      <alignment vertical="center"/>
    </xf>
    <xf numFmtId="3" fontId="50" fillId="2" borderId="0" xfId="0" applyNumberFormat="1" applyFont="1" applyFill="1" applyBorder="1" applyAlignment="1">
      <alignment vertical="center"/>
    </xf>
    <xf numFmtId="3" fontId="51" fillId="2" borderId="0" xfId="0" applyNumberFormat="1" applyFont="1" applyFill="1" applyBorder="1" applyAlignment="1">
      <alignment vertical="center"/>
    </xf>
    <xf numFmtId="0" fontId="51" fillId="2" borderId="0" xfId="0" applyFont="1" applyFill="1" applyBorder="1" applyAlignment="1">
      <alignment vertical="center"/>
    </xf>
    <xf numFmtId="3" fontId="50" fillId="2" borderId="11" xfId="0" applyNumberFormat="1" applyFont="1" applyFill="1" applyBorder="1" applyAlignment="1">
      <alignment vertical="center"/>
    </xf>
    <xf numFmtId="3" fontId="50" fillId="2" borderId="12" xfId="0" applyNumberFormat="1" applyFont="1" applyFill="1" applyBorder="1" applyAlignment="1">
      <alignment vertical="center"/>
    </xf>
    <xf numFmtId="3" fontId="53" fillId="2" borderId="13" xfId="0" applyNumberFormat="1" applyFont="1" applyFill="1" applyBorder="1" applyAlignment="1">
      <alignment vertical="center"/>
    </xf>
    <xf numFmtId="3" fontId="50" fillId="2" borderId="17" xfId="0" applyNumberFormat="1" applyFont="1" applyFill="1" applyBorder="1" applyAlignment="1">
      <alignment vertical="center"/>
    </xf>
    <xf numFmtId="3" fontId="55" fillId="2" borderId="0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3" fontId="50" fillId="2" borderId="13" xfId="0" applyNumberFormat="1" applyFont="1" applyFill="1" applyBorder="1" applyAlignment="1">
      <alignment vertical="center"/>
    </xf>
    <xf numFmtId="0" fontId="52" fillId="2" borderId="13" xfId="0" applyFont="1" applyFill="1" applyBorder="1" applyAlignment="1">
      <alignment vertical="center"/>
    </xf>
    <xf numFmtId="0" fontId="50" fillId="2" borderId="13" xfId="0" applyFont="1" applyFill="1" applyBorder="1" applyAlignment="1">
      <alignment horizontal="left" vertical="center" wrapText="1"/>
    </xf>
    <xf numFmtId="0" fontId="50" fillId="2" borderId="13" xfId="0" applyFont="1" applyFill="1" applyBorder="1" applyAlignment="1">
      <alignment horizontal="left" vertical="center"/>
    </xf>
    <xf numFmtId="3" fontId="50" fillId="2" borderId="16" xfId="0" applyNumberFormat="1" applyFont="1" applyFill="1" applyBorder="1" applyAlignment="1">
      <alignment vertical="center"/>
    </xf>
    <xf numFmtId="3" fontId="50" fillId="2" borderId="15" xfId="0" applyNumberFormat="1" applyFont="1" applyFill="1" applyBorder="1" applyAlignment="1">
      <alignment vertical="center"/>
    </xf>
    <xf numFmtId="0" fontId="52" fillId="9" borderId="13" xfId="0" applyFont="1" applyFill="1" applyBorder="1" applyAlignment="1">
      <alignment horizontal="center" vertical="center" wrapText="1"/>
    </xf>
    <xf numFmtId="0" fontId="52" fillId="9" borderId="18" xfId="0" applyFont="1" applyFill="1" applyBorder="1" applyAlignment="1">
      <alignment horizontal="center" vertical="center"/>
    </xf>
    <xf numFmtId="3" fontId="50" fillId="2" borderId="19" xfId="0" applyNumberFormat="1" applyFont="1" applyFill="1" applyBorder="1" applyAlignment="1">
      <alignment vertical="center"/>
    </xf>
    <xf numFmtId="3" fontId="50" fillId="2" borderId="20" xfId="0" applyNumberFormat="1" applyFont="1" applyFill="1" applyBorder="1" applyAlignment="1">
      <alignment vertical="center"/>
    </xf>
    <xf numFmtId="3" fontId="50" fillId="2" borderId="21" xfId="0" applyNumberFormat="1" applyFont="1" applyFill="1" applyBorder="1" applyAlignment="1">
      <alignment vertical="center"/>
    </xf>
    <xf numFmtId="3" fontId="50" fillId="33" borderId="22" xfId="0" applyNumberFormat="1" applyFont="1" applyFill="1" applyBorder="1" applyAlignment="1">
      <alignment vertical="center"/>
    </xf>
    <xf numFmtId="3" fontId="50" fillId="0" borderId="19" xfId="0" applyNumberFormat="1" applyFont="1" applyBorder="1" applyAlignment="1">
      <alignment vertical="center"/>
    </xf>
    <xf numFmtId="3" fontId="50" fillId="0" borderId="20" xfId="0" applyNumberFormat="1" applyFont="1" applyBorder="1" applyAlignment="1">
      <alignment vertical="center"/>
    </xf>
    <xf numFmtId="3" fontId="50" fillId="0" borderId="23" xfId="0" applyNumberFormat="1" applyFont="1" applyBorder="1" applyAlignment="1">
      <alignment vertical="center"/>
    </xf>
    <xf numFmtId="3" fontId="50" fillId="0" borderId="22" xfId="0" applyNumberFormat="1" applyFont="1" applyBorder="1" applyAlignment="1">
      <alignment vertical="center"/>
    </xf>
    <xf numFmtId="3" fontId="50" fillId="2" borderId="24" xfId="0" applyNumberFormat="1" applyFont="1" applyFill="1" applyBorder="1" applyAlignment="1">
      <alignment vertical="center"/>
    </xf>
    <xf numFmtId="3" fontId="50" fillId="2" borderId="23" xfId="0" applyNumberFormat="1" applyFont="1" applyFill="1" applyBorder="1" applyAlignment="1">
      <alignment vertical="center"/>
    </xf>
    <xf numFmtId="3" fontId="50" fillId="0" borderId="24" xfId="0" applyNumberFormat="1" applyFont="1" applyBorder="1" applyAlignment="1">
      <alignment vertical="center"/>
    </xf>
    <xf numFmtId="3" fontId="10" fillId="33" borderId="22" xfId="0" applyNumberFormat="1" applyFont="1" applyFill="1" applyBorder="1" applyAlignment="1">
      <alignment vertical="center"/>
    </xf>
    <xf numFmtId="3" fontId="53" fillId="33" borderId="25" xfId="0" applyNumberFormat="1" applyFont="1" applyFill="1" applyBorder="1" applyAlignment="1">
      <alignment vertical="center"/>
    </xf>
    <xf numFmtId="0" fontId="50" fillId="2" borderId="26" xfId="0" applyFont="1" applyFill="1" applyBorder="1" applyAlignment="1">
      <alignment vertical="center"/>
    </xf>
    <xf numFmtId="0" fontId="50" fillId="2" borderId="27" xfId="0" applyFont="1" applyFill="1" applyBorder="1" applyAlignment="1">
      <alignment vertical="center"/>
    </xf>
    <xf numFmtId="0" fontId="50" fillId="2" borderId="28" xfId="0" applyFont="1" applyFill="1" applyBorder="1" applyAlignment="1">
      <alignment vertical="center"/>
    </xf>
    <xf numFmtId="0" fontId="58" fillId="2" borderId="29" xfId="0" applyFont="1" applyFill="1" applyBorder="1" applyAlignment="1">
      <alignment horizontal="right" vertical="center"/>
    </xf>
    <xf numFmtId="0" fontId="50" fillId="33" borderId="29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right" vertical="center"/>
    </xf>
    <xf numFmtId="0" fontId="50" fillId="33" borderId="29" xfId="0" applyFont="1" applyFill="1" applyBorder="1" applyAlignment="1">
      <alignment vertical="center"/>
    </xf>
    <xf numFmtId="0" fontId="50" fillId="2" borderId="28" xfId="0" applyFont="1" applyFill="1" applyBorder="1" applyAlignment="1">
      <alignment vertical="center" wrapText="1"/>
    </xf>
    <xf numFmtId="0" fontId="50" fillId="2" borderId="29" xfId="0" applyFont="1" applyFill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58" fillId="33" borderId="29" xfId="0" applyFont="1" applyFill="1" applyBorder="1" applyAlignment="1">
      <alignment horizontal="right" vertical="center"/>
    </xf>
    <xf numFmtId="0" fontId="50" fillId="2" borderId="27" xfId="0" applyFont="1" applyFill="1" applyBorder="1" applyAlignment="1">
      <alignment vertical="center" wrapText="1"/>
    </xf>
    <xf numFmtId="0" fontId="10" fillId="33" borderId="29" xfId="0" applyFont="1" applyFill="1" applyBorder="1" applyAlignment="1">
      <alignment vertical="center"/>
    </xf>
    <xf numFmtId="0" fontId="52" fillId="9" borderId="22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50" fillId="33" borderId="22" xfId="0" applyFont="1" applyFill="1" applyBorder="1" applyAlignment="1">
      <alignment horizontal="left" vertical="center"/>
    </xf>
    <xf numFmtId="0" fontId="50" fillId="2" borderId="18" xfId="0" applyFont="1" applyFill="1" applyBorder="1" applyAlignment="1">
      <alignment horizontal="center" vertical="center"/>
    </xf>
    <xf numFmtId="0" fontId="50" fillId="2" borderId="22" xfId="0" applyFont="1" applyFill="1" applyBorder="1" applyAlignment="1">
      <alignment horizontal="left" vertical="center"/>
    </xf>
    <xf numFmtId="0" fontId="50" fillId="33" borderId="30" xfId="0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vertical="center"/>
    </xf>
    <xf numFmtId="0" fontId="50" fillId="33" borderId="32" xfId="0" applyFont="1" applyFill="1" applyBorder="1" applyAlignment="1">
      <alignment vertical="center"/>
    </xf>
    <xf numFmtId="0" fontId="58" fillId="33" borderId="33" xfId="0" applyFont="1" applyFill="1" applyBorder="1" applyAlignment="1">
      <alignment horizontal="right" vertical="center"/>
    </xf>
    <xf numFmtId="3" fontId="53" fillId="33" borderId="31" xfId="0" applyNumberFormat="1" applyFont="1" applyFill="1" applyBorder="1" applyAlignment="1">
      <alignment vertical="center"/>
    </xf>
    <xf numFmtId="3" fontId="50" fillId="0" borderId="34" xfId="0" applyNumberFormat="1" applyFont="1" applyBorder="1" applyAlignment="1">
      <alignment vertical="center"/>
    </xf>
    <xf numFmtId="3" fontId="50" fillId="0" borderId="31" xfId="0" applyNumberFormat="1" applyFont="1" applyBorder="1" applyAlignment="1">
      <alignment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vertical="center"/>
    </xf>
    <xf numFmtId="0" fontId="50" fillId="0" borderId="37" xfId="0" applyFont="1" applyBorder="1" applyAlignment="1">
      <alignment vertical="center"/>
    </xf>
    <xf numFmtId="0" fontId="53" fillId="0" borderId="38" xfId="0" applyFont="1" applyFill="1" applyBorder="1" applyAlignment="1">
      <alignment horizontal="center" vertical="center"/>
    </xf>
    <xf numFmtId="3" fontId="53" fillId="0" borderId="36" xfId="0" applyNumberFormat="1" applyFont="1" applyBorder="1" applyAlignment="1">
      <alignment vertical="center"/>
    </xf>
    <xf numFmtId="3" fontId="11" fillId="33" borderId="25" xfId="0" applyNumberFormat="1" applyFont="1" applyFill="1" applyBorder="1" applyAlignment="1">
      <alignment vertical="center"/>
    </xf>
    <xf numFmtId="3" fontId="53" fillId="33" borderId="14" xfId="0" applyNumberFormat="1" applyFont="1" applyFill="1" applyBorder="1" applyAlignment="1">
      <alignment vertical="center"/>
    </xf>
    <xf numFmtId="3" fontId="53" fillId="0" borderId="13" xfId="0" applyNumberFormat="1" applyFont="1" applyBorder="1" applyAlignment="1">
      <alignment vertical="center"/>
    </xf>
    <xf numFmtId="3" fontId="53" fillId="2" borderId="17" xfId="0" applyNumberFormat="1" applyFont="1" applyFill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2" borderId="16" xfId="0" applyNumberFormat="1" applyFont="1" applyFill="1" applyBorder="1" applyAlignment="1">
      <alignment vertical="center"/>
    </xf>
    <xf numFmtId="3" fontId="10" fillId="33" borderId="25" xfId="0" applyNumberFormat="1" applyFont="1" applyFill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58" fillId="2" borderId="22" xfId="0" applyNumberFormat="1" applyFont="1" applyFill="1" applyBorder="1" applyAlignment="1">
      <alignment vertical="center"/>
    </xf>
    <xf numFmtId="3" fontId="58" fillId="0" borderId="22" xfId="0" applyNumberFormat="1" applyFont="1" applyBorder="1" applyAlignment="1">
      <alignment vertical="center"/>
    </xf>
    <xf numFmtId="3" fontId="58" fillId="33" borderId="25" xfId="0" applyNumberFormat="1" applyFont="1" applyFill="1" applyBorder="1" applyAlignment="1">
      <alignment vertical="center"/>
    </xf>
    <xf numFmtId="3" fontId="58" fillId="2" borderId="39" xfId="0" applyNumberFormat="1" applyFont="1" applyFill="1" applyBorder="1" applyAlignment="1">
      <alignment vertical="center"/>
    </xf>
    <xf numFmtId="3" fontId="58" fillId="2" borderId="40" xfId="0" applyNumberFormat="1" applyFont="1" applyFill="1" applyBorder="1" applyAlignment="1">
      <alignment vertical="center"/>
    </xf>
    <xf numFmtId="3" fontId="53" fillId="2" borderId="14" xfId="0" applyNumberFormat="1" applyFont="1" applyFill="1" applyBorder="1" applyAlignment="1">
      <alignment vertical="center"/>
    </xf>
    <xf numFmtId="3" fontId="53" fillId="2" borderId="22" xfId="0" applyNumberFormat="1" applyFont="1" applyFill="1" applyBorder="1" applyAlignment="1">
      <alignment vertical="center"/>
    </xf>
    <xf numFmtId="3" fontId="53" fillId="2" borderId="39" xfId="0" applyNumberFormat="1" applyFont="1" applyFill="1" applyBorder="1" applyAlignment="1">
      <alignment vertical="center"/>
    </xf>
    <xf numFmtId="3" fontId="58" fillId="33" borderId="13" xfId="0" applyNumberFormat="1" applyFont="1" applyFill="1" applyBorder="1" applyAlignment="1">
      <alignment vertical="center"/>
    </xf>
    <xf numFmtId="3" fontId="58" fillId="33" borderId="22" xfId="0" applyNumberFormat="1" applyFont="1" applyFill="1" applyBorder="1" applyAlignment="1">
      <alignment vertical="center"/>
    </xf>
    <xf numFmtId="3" fontId="53" fillId="0" borderId="32" xfId="0" applyNumberFormat="1" applyFont="1" applyBorder="1" applyAlignment="1">
      <alignment vertical="center"/>
    </xf>
    <xf numFmtId="14" fontId="50" fillId="33" borderId="13" xfId="0" applyNumberFormat="1" applyFont="1" applyFill="1" applyBorder="1" applyAlignment="1">
      <alignment horizontal="left" vertical="center"/>
    </xf>
    <xf numFmtId="14" fontId="50" fillId="33" borderId="22" xfId="0" applyNumberFormat="1" applyFont="1" applyFill="1" applyBorder="1" applyAlignment="1">
      <alignment horizontal="left" vertical="center" wrapText="1"/>
    </xf>
    <xf numFmtId="14" fontId="50" fillId="0" borderId="22" xfId="0" applyNumberFormat="1" applyFont="1" applyBorder="1" applyAlignment="1">
      <alignment horizontal="left" vertical="center"/>
    </xf>
    <xf numFmtId="0" fontId="50" fillId="2" borderId="31" xfId="0" applyFont="1" applyFill="1" applyBorder="1" applyAlignment="1">
      <alignment horizontal="left" vertical="center" wrapText="1"/>
    </xf>
    <xf numFmtId="0" fontId="0" fillId="2" borderId="41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50" fillId="2" borderId="32" xfId="0" applyFont="1" applyFill="1" applyBorder="1" applyAlignment="1">
      <alignment horizontal="left" vertical="center" wrapText="1"/>
    </xf>
    <xf numFmtId="0" fontId="0" fillId="2" borderId="42" xfId="0" applyFill="1" applyBorder="1" applyAlignment="1">
      <alignment horizontal="left" vertical="center" wrapText="1"/>
    </xf>
    <xf numFmtId="0" fontId="0" fillId="2" borderId="39" xfId="0" applyFill="1" applyBorder="1" applyAlignment="1">
      <alignment horizontal="left" vertical="center" wrapText="1"/>
    </xf>
    <xf numFmtId="0" fontId="50" fillId="0" borderId="31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" fontId="50" fillId="0" borderId="32" xfId="0" applyNumberFormat="1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50" fillId="0" borderId="32" xfId="0" applyFont="1" applyBorder="1" applyAlignment="1">
      <alignment horizontal="left" vertical="center" wrapText="1"/>
    </xf>
    <xf numFmtId="14" fontId="50" fillId="2" borderId="31" xfId="0" applyNumberFormat="1" applyFont="1" applyFill="1" applyBorder="1" applyAlignment="1">
      <alignment horizontal="left" vertical="center" wrapText="1"/>
    </xf>
    <xf numFmtId="0" fontId="52" fillId="9" borderId="43" xfId="0" applyFont="1" applyFill="1" applyBorder="1" applyAlignment="1">
      <alignment horizontal="center" vertical="center" wrapText="1"/>
    </xf>
    <xf numFmtId="0" fontId="52" fillId="9" borderId="44" xfId="0" applyFont="1" applyFill="1" applyBorder="1" applyAlignment="1">
      <alignment vertical="center" wrapText="1"/>
    </xf>
    <xf numFmtId="0" fontId="0" fillId="9" borderId="44" xfId="0" applyFill="1" applyBorder="1" applyAlignment="1">
      <alignment vertical="center" wrapText="1"/>
    </xf>
    <xf numFmtId="0" fontId="0" fillId="9" borderId="45" xfId="0" applyFill="1" applyBorder="1" applyAlignment="1">
      <alignment vertical="center" wrapText="1"/>
    </xf>
    <xf numFmtId="0" fontId="52" fillId="9" borderId="44" xfId="0" applyFont="1" applyFill="1" applyBorder="1" applyAlignment="1">
      <alignment horizontal="center" vertical="center" wrapText="1"/>
    </xf>
    <xf numFmtId="0" fontId="52" fillId="9" borderId="45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left" vertical="center" wrapText="1"/>
    </xf>
    <xf numFmtId="0" fontId="52" fillId="2" borderId="13" xfId="0" applyFont="1" applyFill="1" applyBorder="1" applyAlignment="1">
      <alignment horizontal="left" vertical="center" wrapText="1"/>
    </xf>
    <xf numFmtId="0" fontId="50" fillId="2" borderId="18" xfId="0" applyFont="1" applyFill="1" applyBorder="1" applyAlignment="1">
      <alignment horizontal="center" vertical="center" wrapText="1"/>
    </xf>
    <xf numFmtId="16" fontId="50" fillId="2" borderId="31" xfId="0" applyNumberFormat="1" applyFont="1" applyFill="1" applyBorder="1" applyAlignment="1">
      <alignment horizontal="left" vertical="center" wrapText="1"/>
    </xf>
    <xf numFmtId="0" fontId="52" fillId="2" borderId="13" xfId="0" applyFont="1" applyFill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50" fillId="0" borderId="1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3" fillId="9" borderId="46" xfId="0" applyFont="1" applyFill="1" applyBorder="1" applyAlignment="1">
      <alignment horizontal="center" vertical="center" wrapText="1"/>
    </xf>
    <xf numFmtId="0" fontId="53" fillId="9" borderId="47" xfId="0" applyFont="1" applyFill="1" applyBorder="1" applyAlignment="1">
      <alignment horizontal="center" vertical="center" wrapText="1"/>
    </xf>
    <xf numFmtId="0" fontId="50" fillId="2" borderId="41" xfId="0" applyFont="1" applyFill="1" applyBorder="1" applyAlignment="1">
      <alignment horizontal="left" vertical="center" wrapText="1"/>
    </xf>
    <xf numFmtId="0" fontId="50" fillId="2" borderId="17" xfId="0" applyFont="1" applyFill="1" applyBorder="1" applyAlignment="1">
      <alignment horizontal="left" vertical="center" wrapText="1"/>
    </xf>
    <xf numFmtId="0" fontId="50" fillId="0" borderId="41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7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:L2"/>
    </sheetView>
  </sheetViews>
  <sheetFormatPr defaultColWidth="12.140625" defaultRowHeight="15"/>
  <cols>
    <col min="1" max="1" width="4.28125" style="7" customWidth="1"/>
    <col min="2" max="2" width="10.28125" style="4" customWidth="1"/>
    <col min="3" max="3" width="11.28125" style="4" customWidth="1"/>
    <col min="4" max="4" width="7.8515625" style="4" customWidth="1"/>
    <col min="5" max="5" width="7.28125" style="4" customWidth="1"/>
    <col min="6" max="6" width="20.00390625" style="4" customWidth="1"/>
    <col min="7" max="8" width="12.00390625" style="4" customWidth="1"/>
    <col min="9" max="9" width="13.140625" style="4" customWidth="1"/>
    <col min="10" max="10" width="12.00390625" style="4" customWidth="1"/>
    <col min="11" max="11" width="10.57421875" style="4" customWidth="1"/>
    <col min="12" max="12" width="16.140625" style="4" customWidth="1"/>
    <col min="13" max="13" width="7.28125" style="4" customWidth="1"/>
    <col min="14" max="14" width="5.140625" style="4" customWidth="1"/>
    <col min="15" max="15" width="12.57421875" style="4" customWidth="1"/>
    <col min="16" max="16384" width="12.140625" style="4" customWidth="1"/>
  </cols>
  <sheetData>
    <row r="1" spans="1:135" ht="21" customHeight="1">
      <c r="A1" s="150" t="s">
        <v>81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35"/>
      <c r="N1" s="35"/>
      <c r="O1" s="3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</row>
    <row r="2" spans="1:15" ht="19.5" customHeight="1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36"/>
      <c r="N2" s="36"/>
      <c r="O2" s="36"/>
    </row>
    <row r="3" ht="13.5" thickBot="1"/>
    <row r="4" spans="1:15" ht="29.25" customHeight="1">
      <c r="A4" s="137" t="s">
        <v>56</v>
      </c>
      <c r="B4" s="141"/>
      <c r="C4" s="141"/>
      <c r="D4" s="141"/>
      <c r="E4" s="142"/>
      <c r="F4" s="137" t="s">
        <v>55</v>
      </c>
      <c r="G4" s="138"/>
      <c r="H4" s="139"/>
      <c r="I4" s="139"/>
      <c r="J4" s="139"/>
      <c r="K4" s="140"/>
      <c r="L4" s="152" t="s">
        <v>75</v>
      </c>
      <c r="M4" s="21"/>
      <c r="N4" s="21"/>
      <c r="O4" s="22"/>
    </row>
    <row r="5" spans="1:15" s="5" customFormat="1" ht="76.5" customHeight="1">
      <c r="A5" s="55" t="s">
        <v>0</v>
      </c>
      <c r="B5" s="54" t="s">
        <v>82</v>
      </c>
      <c r="C5" s="54" t="s">
        <v>2</v>
      </c>
      <c r="D5" s="54" t="s">
        <v>78</v>
      </c>
      <c r="E5" s="84" t="s">
        <v>79</v>
      </c>
      <c r="F5" s="55" t="s">
        <v>1</v>
      </c>
      <c r="G5" s="54" t="s">
        <v>60</v>
      </c>
      <c r="H5" s="54" t="s">
        <v>74</v>
      </c>
      <c r="I5" s="54" t="s">
        <v>83</v>
      </c>
      <c r="J5" s="54" t="s">
        <v>84</v>
      </c>
      <c r="K5" s="84" t="s">
        <v>76</v>
      </c>
      <c r="L5" s="153"/>
      <c r="M5" s="23"/>
      <c r="N5" s="23"/>
      <c r="O5" s="22"/>
    </row>
    <row r="6" spans="1:15" s="41" customFormat="1" ht="19.5" customHeight="1">
      <c r="A6" s="145">
        <v>1</v>
      </c>
      <c r="B6" s="144" t="s">
        <v>3</v>
      </c>
      <c r="C6" s="143" t="s">
        <v>70</v>
      </c>
      <c r="D6" s="146" t="s">
        <v>86</v>
      </c>
      <c r="E6" s="126" t="s">
        <v>85</v>
      </c>
      <c r="F6" s="69" t="s">
        <v>17</v>
      </c>
      <c r="G6" s="38">
        <v>600000000</v>
      </c>
      <c r="H6" s="38">
        <v>600000000</v>
      </c>
      <c r="I6" s="38"/>
      <c r="J6" s="38"/>
      <c r="K6" s="56"/>
      <c r="L6" s="101">
        <f aca="true" t="shared" si="0" ref="L6:L54">G6-H6-I6-J6-K6</f>
        <v>0</v>
      </c>
      <c r="M6" s="39"/>
      <c r="N6" s="39"/>
      <c r="O6" s="40"/>
    </row>
    <row r="7" spans="1:15" s="41" customFormat="1" ht="19.5" customHeight="1">
      <c r="A7" s="145"/>
      <c r="B7" s="144"/>
      <c r="C7" s="143"/>
      <c r="D7" s="124"/>
      <c r="E7" s="127"/>
      <c r="F7" s="70" t="s">
        <v>64</v>
      </c>
      <c r="G7" s="42">
        <v>150000000</v>
      </c>
      <c r="H7" s="42">
        <v>0</v>
      </c>
      <c r="I7" s="42"/>
      <c r="J7" s="42"/>
      <c r="K7" s="57">
        <v>150000000</v>
      </c>
      <c r="L7" s="107">
        <f t="shared" si="0"/>
        <v>0</v>
      </c>
      <c r="M7" s="39"/>
      <c r="N7" s="39"/>
      <c r="O7" s="40"/>
    </row>
    <row r="8" spans="1:15" s="41" customFormat="1" ht="19.5" customHeight="1">
      <c r="A8" s="145"/>
      <c r="B8" s="144"/>
      <c r="C8" s="143"/>
      <c r="D8" s="124"/>
      <c r="E8" s="127"/>
      <c r="F8" s="70" t="s">
        <v>18</v>
      </c>
      <c r="G8" s="42">
        <v>50000000</v>
      </c>
      <c r="H8" s="42">
        <v>50000000</v>
      </c>
      <c r="I8" s="42"/>
      <c r="J8" s="42"/>
      <c r="K8" s="57"/>
      <c r="L8" s="101">
        <f t="shared" si="0"/>
        <v>0</v>
      </c>
      <c r="M8" s="39"/>
      <c r="N8" s="39"/>
      <c r="O8" s="40"/>
    </row>
    <row r="9" spans="1:15" s="41" customFormat="1" ht="19.5" customHeight="1">
      <c r="A9" s="145"/>
      <c r="B9" s="144"/>
      <c r="C9" s="143"/>
      <c r="D9" s="124"/>
      <c r="E9" s="127"/>
      <c r="F9" s="70" t="s">
        <v>19</v>
      </c>
      <c r="G9" s="42">
        <v>70000000</v>
      </c>
      <c r="H9" s="42">
        <v>0</v>
      </c>
      <c r="I9" s="42"/>
      <c r="J9" s="42">
        <v>40000000</v>
      </c>
      <c r="K9" s="57"/>
      <c r="L9" s="107">
        <f t="shared" si="0"/>
        <v>30000000</v>
      </c>
      <c r="M9" s="39"/>
      <c r="N9" s="39"/>
      <c r="O9" s="40"/>
    </row>
    <row r="10" spans="1:15" s="41" customFormat="1" ht="19.5" customHeight="1">
      <c r="A10" s="145"/>
      <c r="B10" s="144"/>
      <c r="C10" s="143"/>
      <c r="D10" s="124"/>
      <c r="E10" s="127"/>
      <c r="F10" s="71" t="s">
        <v>20</v>
      </c>
      <c r="G10" s="43">
        <v>30000000</v>
      </c>
      <c r="H10" s="43">
        <v>30000000</v>
      </c>
      <c r="I10" s="43"/>
      <c r="J10" s="43"/>
      <c r="K10" s="58"/>
      <c r="L10" s="101">
        <f t="shared" si="0"/>
        <v>0</v>
      </c>
      <c r="M10" s="39"/>
      <c r="N10" s="39"/>
      <c r="O10" s="40"/>
    </row>
    <row r="11" spans="1:15" s="41" customFormat="1" ht="19.5" customHeight="1">
      <c r="A11" s="145"/>
      <c r="B11" s="144"/>
      <c r="C11" s="143"/>
      <c r="D11" s="125"/>
      <c r="E11" s="128"/>
      <c r="F11" s="72" t="s">
        <v>53</v>
      </c>
      <c r="G11" s="44">
        <f>SUM(G6:G10)</f>
        <v>900000000</v>
      </c>
      <c r="H11" s="44">
        <f>SUM(H6:H10)</f>
        <v>680000000</v>
      </c>
      <c r="I11" s="45"/>
      <c r="J11" s="104">
        <f>SUM(J6:J10)</f>
        <v>40000000</v>
      </c>
      <c r="K11" s="112">
        <f>K10+K9+K8+K7+K6</f>
        <v>150000000</v>
      </c>
      <c r="L11" s="68">
        <f t="shared" si="0"/>
        <v>30000000</v>
      </c>
      <c r="M11" s="39"/>
      <c r="N11" s="39"/>
      <c r="O11" s="46"/>
    </row>
    <row r="12" spans="1:15" s="5" customFormat="1" ht="49.5" customHeight="1">
      <c r="A12" s="85">
        <v>2</v>
      </c>
      <c r="B12" s="14" t="s">
        <v>4</v>
      </c>
      <c r="C12" s="15" t="s">
        <v>65</v>
      </c>
      <c r="D12" s="17" t="s">
        <v>87</v>
      </c>
      <c r="E12" s="86" t="s">
        <v>88</v>
      </c>
      <c r="F12" s="73" t="s">
        <v>21</v>
      </c>
      <c r="G12" s="10">
        <v>500000000</v>
      </c>
      <c r="H12" s="16">
        <v>0</v>
      </c>
      <c r="I12" s="102">
        <v>500000000</v>
      </c>
      <c r="J12" s="117"/>
      <c r="K12" s="118"/>
      <c r="L12" s="68">
        <f t="shared" si="0"/>
        <v>0</v>
      </c>
      <c r="M12" s="20"/>
      <c r="N12" s="20"/>
      <c r="O12" s="25"/>
    </row>
    <row r="13" spans="1:15" s="41" customFormat="1" ht="19.5" customHeight="1">
      <c r="A13" s="145">
        <v>3</v>
      </c>
      <c r="B13" s="147" t="s">
        <v>5</v>
      </c>
      <c r="C13" s="143" t="s">
        <v>71</v>
      </c>
      <c r="D13" s="123" t="s">
        <v>89</v>
      </c>
      <c r="E13" s="126" t="s">
        <v>90</v>
      </c>
      <c r="F13" s="69" t="s">
        <v>23</v>
      </c>
      <c r="G13" s="38">
        <v>500000000</v>
      </c>
      <c r="H13" s="38">
        <v>0</v>
      </c>
      <c r="I13" s="38"/>
      <c r="J13" s="38">
        <v>200000000</v>
      </c>
      <c r="K13" s="56">
        <v>300000000</v>
      </c>
      <c r="L13" s="107">
        <f t="shared" si="0"/>
        <v>0</v>
      </c>
      <c r="M13" s="39"/>
      <c r="N13" s="39"/>
      <c r="O13" s="40"/>
    </row>
    <row r="14" spans="1:15" s="41" customFormat="1" ht="19.5" customHeight="1">
      <c r="A14" s="145"/>
      <c r="B14" s="147"/>
      <c r="C14" s="143"/>
      <c r="D14" s="124"/>
      <c r="E14" s="127"/>
      <c r="F14" s="70" t="s">
        <v>57</v>
      </c>
      <c r="G14" s="42">
        <v>60000000</v>
      </c>
      <c r="H14" s="42">
        <v>0</v>
      </c>
      <c r="I14" s="42"/>
      <c r="J14" s="42"/>
      <c r="K14" s="57"/>
      <c r="L14" s="107">
        <f t="shared" si="0"/>
        <v>60000000</v>
      </c>
      <c r="M14" s="39"/>
      <c r="N14" s="39"/>
      <c r="O14" s="40"/>
    </row>
    <row r="15" spans="1:15" s="41" customFormat="1" ht="19.5" customHeight="1">
      <c r="A15" s="145"/>
      <c r="B15" s="147"/>
      <c r="C15" s="143"/>
      <c r="D15" s="124"/>
      <c r="E15" s="127"/>
      <c r="F15" s="70" t="s">
        <v>24</v>
      </c>
      <c r="G15" s="42">
        <v>120000000</v>
      </c>
      <c r="H15" s="42">
        <v>120000000</v>
      </c>
      <c r="I15" s="42"/>
      <c r="J15" s="42"/>
      <c r="K15" s="57"/>
      <c r="L15" s="107">
        <f t="shared" si="0"/>
        <v>0</v>
      </c>
      <c r="M15" s="39"/>
      <c r="N15" s="39"/>
      <c r="O15" s="40"/>
    </row>
    <row r="16" spans="1:15" s="41" customFormat="1" ht="19.5" customHeight="1">
      <c r="A16" s="145"/>
      <c r="B16" s="147"/>
      <c r="C16" s="143"/>
      <c r="D16" s="124"/>
      <c r="E16" s="127"/>
      <c r="F16" s="71" t="s">
        <v>25</v>
      </c>
      <c r="G16" s="43">
        <v>121000000</v>
      </c>
      <c r="H16" s="43">
        <v>0</v>
      </c>
      <c r="I16" s="43"/>
      <c r="J16" s="43"/>
      <c r="K16" s="58"/>
      <c r="L16" s="107">
        <f t="shared" si="0"/>
        <v>121000000</v>
      </c>
      <c r="M16" s="39"/>
      <c r="N16" s="39"/>
      <c r="O16" s="40"/>
    </row>
    <row r="17" spans="1:15" s="41" customFormat="1" ht="19.5" customHeight="1">
      <c r="A17" s="145"/>
      <c r="B17" s="147"/>
      <c r="C17" s="143"/>
      <c r="D17" s="125"/>
      <c r="E17" s="128"/>
      <c r="F17" s="74" t="s">
        <v>53</v>
      </c>
      <c r="G17" s="44">
        <f>SUM(G13:G16)</f>
        <v>801000000</v>
      </c>
      <c r="H17" s="44">
        <v>120000000</v>
      </c>
      <c r="I17" s="45"/>
      <c r="J17" s="104">
        <v>200000000</v>
      </c>
      <c r="K17" s="116">
        <f>K16+K15+K14+K13</f>
        <v>300000000</v>
      </c>
      <c r="L17" s="68">
        <f t="shared" si="0"/>
        <v>181000000</v>
      </c>
      <c r="M17" s="39"/>
      <c r="N17" s="39"/>
      <c r="O17" s="47"/>
    </row>
    <row r="18" spans="1:15" s="5" customFormat="1" ht="35.25" customHeight="1">
      <c r="A18" s="85">
        <v>4</v>
      </c>
      <c r="B18" s="14" t="s">
        <v>6</v>
      </c>
      <c r="C18" s="15" t="s">
        <v>68</v>
      </c>
      <c r="D18" s="120">
        <v>42799</v>
      </c>
      <c r="E18" s="86" t="s">
        <v>91</v>
      </c>
      <c r="F18" s="75" t="s">
        <v>22</v>
      </c>
      <c r="G18" s="10">
        <v>500000000</v>
      </c>
      <c r="H18" s="16">
        <v>0</v>
      </c>
      <c r="I18" s="19">
        <v>0</v>
      </c>
      <c r="J18" s="10">
        <v>500000000</v>
      </c>
      <c r="K18" s="59"/>
      <c r="L18" s="107">
        <f t="shared" si="0"/>
        <v>0</v>
      </c>
      <c r="M18" s="20"/>
      <c r="N18" s="20"/>
      <c r="O18" s="25"/>
    </row>
    <row r="19" spans="1:15" s="41" customFormat="1" ht="19.5" customHeight="1">
      <c r="A19" s="145">
        <v>5</v>
      </c>
      <c r="B19" s="147" t="s">
        <v>7</v>
      </c>
      <c r="C19" s="123" t="s">
        <v>61</v>
      </c>
      <c r="D19" s="123" t="s">
        <v>92</v>
      </c>
      <c r="E19" s="126" t="s">
        <v>93</v>
      </c>
      <c r="F19" s="69" t="s">
        <v>26</v>
      </c>
      <c r="G19" s="38">
        <v>220000000</v>
      </c>
      <c r="H19" s="38">
        <v>220000000</v>
      </c>
      <c r="I19" s="38"/>
      <c r="J19" s="38"/>
      <c r="K19" s="56"/>
      <c r="L19" s="107">
        <f t="shared" si="0"/>
        <v>0</v>
      </c>
      <c r="M19" s="39"/>
      <c r="N19" s="39"/>
      <c r="O19" s="40"/>
    </row>
    <row r="20" spans="1:15" s="41" customFormat="1" ht="19.5" customHeight="1">
      <c r="A20" s="145"/>
      <c r="B20" s="147"/>
      <c r="C20" s="154"/>
      <c r="D20" s="124"/>
      <c r="E20" s="127"/>
      <c r="F20" s="70" t="s">
        <v>27</v>
      </c>
      <c r="G20" s="42">
        <v>250000000</v>
      </c>
      <c r="H20" s="42">
        <v>250000000</v>
      </c>
      <c r="I20" s="42"/>
      <c r="J20" s="42"/>
      <c r="K20" s="57"/>
      <c r="L20" s="107">
        <f t="shared" si="0"/>
        <v>0</v>
      </c>
      <c r="M20" s="39"/>
      <c r="N20" s="39"/>
      <c r="O20" s="40"/>
    </row>
    <row r="21" spans="1:15" s="41" customFormat="1" ht="27" customHeight="1">
      <c r="A21" s="145"/>
      <c r="B21" s="147"/>
      <c r="C21" s="154"/>
      <c r="D21" s="124"/>
      <c r="E21" s="127"/>
      <c r="F21" s="76" t="s">
        <v>28</v>
      </c>
      <c r="G21" s="43">
        <v>40000000</v>
      </c>
      <c r="H21" s="43">
        <v>40000000</v>
      </c>
      <c r="I21" s="43"/>
      <c r="J21" s="43"/>
      <c r="K21" s="58"/>
      <c r="L21" s="107">
        <f t="shared" si="0"/>
        <v>0</v>
      </c>
      <c r="M21" s="39"/>
      <c r="N21" s="39"/>
      <c r="O21" s="40"/>
    </row>
    <row r="22" spans="1:15" s="41" customFormat="1" ht="19.5" customHeight="1">
      <c r="A22" s="145"/>
      <c r="B22" s="147"/>
      <c r="C22" s="155"/>
      <c r="D22" s="125"/>
      <c r="E22" s="128"/>
      <c r="F22" s="72" t="s">
        <v>53</v>
      </c>
      <c r="G22" s="44">
        <f>SUM(G19:G21)</f>
        <v>510000000</v>
      </c>
      <c r="H22" s="44">
        <f>SUM(H19:H21)</f>
        <v>510000000</v>
      </c>
      <c r="I22" s="113"/>
      <c r="J22" s="44"/>
      <c r="K22" s="116">
        <f>K21+K20+K19</f>
        <v>0</v>
      </c>
      <c r="L22" s="68">
        <f t="shared" si="0"/>
        <v>0</v>
      </c>
      <c r="M22" s="39"/>
      <c r="N22" s="39"/>
      <c r="O22" s="46"/>
    </row>
    <row r="23" spans="1:15" s="5" customFormat="1" ht="42" customHeight="1">
      <c r="A23" s="85">
        <v>6</v>
      </c>
      <c r="B23" s="14" t="s">
        <v>8</v>
      </c>
      <c r="C23" s="15" t="s">
        <v>69</v>
      </c>
      <c r="D23" s="15" t="s">
        <v>92</v>
      </c>
      <c r="E23" s="121">
        <v>42863</v>
      </c>
      <c r="F23" s="75" t="s">
        <v>22</v>
      </c>
      <c r="G23" s="10">
        <v>500000000</v>
      </c>
      <c r="H23" s="10">
        <v>500000000</v>
      </c>
      <c r="I23" s="19"/>
      <c r="J23" s="16"/>
      <c r="K23" s="59"/>
      <c r="L23" s="107">
        <f t="shared" si="0"/>
        <v>0</v>
      </c>
      <c r="M23" s="20"/>
      <c r="N23" s="20"/>
      <c r="O23" s="27"/>
    </row>
    <row r="24" spans="1:15" s="41" customFormat="1" ht="43.5" customHeight="1">
      <c r="A24" s="87">
        <v>7</v>
      </c>
      <c r="B24" s="49" t="s">
        <v>9</v>
      </c>
      <c r="C24" s="50" t="s">
        <v>66</v>
      </c>
      <c r="D24" s="51"/>
      <c r="E24" s="88" t="s">
        <v>94</v>
      </c>
      <c r="F24" s="77" t="s">
        <v>21</v>
      </c>
      <c r="G24" s="44">
        <v>500000000</v>
      </c>
      <c r="H24" s="44">
        <v>500000000</v>
      </c>
      <c r="I24" s="114"/>
      <c r="J24" s="44"/>
      <c r="K24" s="115"/>
      <c r="L24" s="68">
        <f t="shared" si="0"/>
        <v>0</v>
      </c>
      <c r="M24" s="39"/>
      <c r="N24" s="39"/>
      <c r="O24" s="46"/>
    </row>
    <row r="25" spans="1:15" s="5" customFormat="1" ht="19.5" customHeight="1">
      <c r="A25" s="149">
        <v>8</v>
      </c>
      <c r="B25" s="148" t="s">
        <v>10</v>
      </c>
      <c r="C25" s="129" t="s">
        <v>72</v>
      </c>
      <c r="D25" s="129" t="s">
        <v>95</v>
      </c>
      <c r="E25" s="135"/>
      <c r="F25" s="78" t="s">
        <v>29</v>
      </c>
      <c r="G25" s="1">
        <v>200000000</v>
      </c>
      <c r="H25" s="1">
        <v>200000000</v>
      </c>
      <c r="I25" s="1"/>
      <c r="J25" s="1"/>
      <c r="K25" s="60"/>
      <c r="L25" s="107">
        <f t="shared" si="0"/>
        <v>0</v>
      </c>
      <c r="M25" s="18"/>
      <c r="N25" s="18"/>
      <c r="O25" s="24"/>
    </row>
    <row r="26" spans="1:15" s="5" customFormat="1" ht="19.5" customHeight="1">
      <c r="A26" s="149"/>
      <c r="B26" s="148"/>
      <c r="C26" s="156"/>
      <c r="D26" s="130"/>
      <c r="E26" s="133"/>
      <c r="F26" s="79" t="s">
        <v>30</v>
      </c>
      <c r="G26" s="2">
        <v>200000000</v>
      </c>
      <c r="H26" s="2">
        <v>200000000</v>
      </c>
      <c r="I26" s="2"/>
      <c r="J26" s="2"/>
      <c r="K26" s="61"/>
      <c r="L26" s="107">
        <f t="shared" si="0"/>
        <v>0</v>
      </c>
      <c r="M26" s="18"/>
      <c r="N26" s="18"/>
      <c r="O26" s="24"/>
    </row>
    <row r="27" spans="1:15" s="5" customFormat="1" ht="19.5" customHeight="1">
      <c r="A27" s="149"/>
      <c r="B27" s="148"/>
      <c r="C27" s="156"/>
      <c r="D27" s="130"/>
      <c r="E27" s="133"/>
      <c r="F27" s="79" t="s">
        <v>31</v>
      </c>
      <c r="G27" s="2">
        <v>50000000</v>
      </c>
      <c r="H27" s="2">
        <v>50000000</v>
      </c>
      <c r="I27" s="2"/>
      <c r="J27" s="2"/>
      <c r="K27" s="61"/>
      <c r="L27" s="107">
        <f t="shared" si="0"/>
        <v>0</v>
      </c>
      <c r="M27" s="18"/>
      <c r="N27" s="18"/>
      <c r="O27" s="24"/>
    </row>
    <row r="28" spans="1:15" s="5" customFormat="1" ht="19.5" customHeight="1">
      <c r="A28" s="149"/>
      <c r="B28" s="148"/>
      <c r="C28" s="156"/>
      <c r="D28" s="130"/>
      <c r="E28" s="133"/>
      <c r="F28" s="80" t="s">
        <v>32</v>
      </c>
      <c r="G28" s="3">
        <v>66000000</v>
      </c>
      <c r="H28" s="3">
        <v>0</v>
      </c>
      <c r="I28" s="32"/>
      <c r="J28" s="105">
        <v>36000000</v>
      </c>
      <c r="K28" s="62"/>
      <c r="L28" s="107">
        <f t="shared" si="0"/>
        <v>30000000</v>
      </c>
      <c r="M28" s="18"/>
      <c r="N28" s="18"/>
      <c r="O28" s="24"/>
    </row>
    <row r="29" spans="1:15" s="5" customFormat="1" ht="19.5" customHeight="1">
      <c r="A29" s="149"/>
      <c r="B29" s="148"/>
      <c r="C29" s="157"/>
      <c r="D29" s="131"/>
      <c r="E29" s="134"/>
      <c r="F29" s="81" t="s">
        <v>53</v>
      </c>
      <c r="G29" s="10">
        <f>SUM(G25:G28)</f>
        <v>516000000</v>
      </c>
      <c r="H29" s="10">
        <f>SUM(H25:H28)</f>
        <v>450000000</v>
      </c>
      <c r="I29" s="34"/>
      <c r="J29" s="103">
        <f>SUM(J25:J28)</f>
        <v>36000000</v>
      </c>
      <c r="K29" s="63">
        <f>K28+K27+K26+K25</f>
        <v>0</v>
      </c>
      <c r="L29" s="68">
        <f t="shared" si="0"/>
        <v>30000000</v>
      </c>
      <c r="M29" s="18"/>
      <c r="N29" s="18"/>
      <c r="O29" s="25"/>
    </row>
    <row r="30" spans="1:15" s="41" customFormat="1" ht="19.5" customHeight="1">
      <c r="A30" s="145">
        <v>9</v>
      </c>
      <c r="B30" s="147" t="s">
        <v>11</v>
      </c>
      <c r="C30" s="123" t="s">
        <v>62</v>
      </c>
      <c r="D30" s="123" t="s">
        <v>89</v>
      </c>
      <c r="E30" s="126" t="s">
        <v>96</v>
      </c>
      <c r="F30" s="69" t="s">
        <v>33</v>
      </c>
      <c r="G30" s="38">
        <v>300000000</v>
      </c>
      <c r="H30" s="38">
        <v>0</v>
      </c>
      <c r="I30" s="52"/>
      <c r="J30" s="106">
        <v>300000000</v>
      </c>
      <c r="K30" s="64"/>
      <c r="L30" s="107">
        <f t="shared" si="0"/>
        <v>0</v>
      </c>
      <c r="M30" s="39"/>
      <c r="N30" s="39"/>
      <c r="O30" s="40"/>
    </row>
    <row r="31" spans="1:15" s="41" customFormat="1" ht="19.5" customHeight="1">
      <c r="A31" s="145"/>
      <c r="B31" s="147"/>
      <c r="C31" s="154"/>
      <c r="D31" s="124"/>
      <c r="E31" s="127"/>
      <c r="F31" s="70" t="s">
        <v>34</v>
      </c>
      <c r="G31" s="42">
        <v>150000000</v>
      </c>
      <c r="H31" s="42">
        <v>150000</v>
      </c>
      <c r="I31" s="42"/>
      <c r="J31" s="42"/>
      <c r="K31" s="57"/>
      <c r="L31" s="107">
        <v>0</v>
      </c>
      <c r="M31" s="39"/>
      <c r="N31" s="39"/>
      <c r="O31" s="40"/>
    </row>
    <row r="32" spans="1:15" s="41" customFormat="1" ht="19.5" customHeight="1">
      <c r="A32" s="145"/>
      <c r="B32" s="147"/>
      <c r="C32" s="154"/>
      <c r="D32" s="124"/>
      <c r="E32" s="127"/>
      <c r="F32" s="71" t="s">
        <v>35</v>
      </c>
      <c r="G32" s="43">
        <v>50000000</v>
      </c>
      <c r="H32" s="43">
        <v>50000</v>
      </c>
      <c r="I32" s="53"/>
      <c r="J32" s="53"/>
      <c r="K32" s="65"/>
      <c r="L32" s="107">
        <v>0</v>
      </c>
      <c r="M32" s="39"/>
      <c r="N32" s="39"/>
      <c r="O32" s="40"/>
    </row>
    <row r="33" spans="1:15" s="41" customFormat="1" ht="19.5" customHeight="1">
      <c r="A33" s="145"/>
      <c r="B33" s="147"/>
      <c r="C33" s="155"/>
      <c r="D33" s="125"/>
      <c r="E33" s="128"/>
      <c r="F33" s="72" t="s">
        <v>53</v>
      </c>
      <c r="G33" s="44">
        <f>SUM(G30:G32)</f>
        <v>500000000</v>
      </c>
      <c r="H33" s="44">
        <v>200000000</v>
      </c>
      <c r="I33" s="48"/>
      <c r="J33" s="44">
        <f>SUM(J30:J32)</f>
        <v>300000000</v>
      </c>
      <c r="K33" s="109">
        <f>K32+K31+K30</f>
        <v>0</v>
      </c>
      <c r="L33" s="107">
        <f t="shared" si="0"/>
        <v>0</v>
      </c>
      <c r="M33" s="39"/>
      <c r="N33" s="39"/>
      <c r="O33" s="46"/>
    </row>
    <row r="34" spans="1:15" s="5" customFormat="1" ht="19.5" customHeight="1">
      <c r="A34" s="149">
        <v>10</v>
      </c>
      <c r="B34" s="148" t="s">
        <v>12</v>
      </c>
      <c r="C34" s="129" t="s">
        <v>73</v>
      </c>
      <c r="D34" s="129"/>
      <c r="E34" s="132" t="s">
        <v>102</v>
      </c>
      <c r="F34" s="78" t="s">
        <v>21</v>
      </c>
      <c r="G34" s="1">
        <v>500000000</v>
      </c>
      <c r="H34" s="1"/>
      <c r="I34" s="108">
        <v>500000000</v>
      </c>
      <c r="J34" s="33"/>
      <c r="K34" s="66"/>
      <c r="L34" s="107">
        <f t="shared" si="0"/>
        <v>0</v>
      </c>
      <c r="M34" s="18"/>
      <c r="N34" s="18"/>
      <c r="O34" s="24"/>
    </row>
    <row r="35" spans="1:15" s="5" customFormat="1" ht="19.5" customHeight="1">
      <c r="A35" s="149"/>
      <c r="B35" s="148"/>
      <c r="C35" s="156"/>
      <c r="D35" s="130"/>
      <c r="E35" s="133"/>
      <c r="F35" s="80" t="s">
        <v>36</v>
      </c>
      <c r="G35" s="3">
        <v>150000000</v>
      </c>
      <c r="H35" s="3">
        <v>0</v>
      </c>
      <c r="I35" s="32"/>
      <c r="J35" s="32">
        <v>150000000</v>
      </c>
      <c r="K35" s="62"/>
      <c r="L35" s="107">
        <f t="shared" si="0"/>
        <v>0</v>
      </c>
      <c r="M35" s="18"/>
      <c r="N35" s="18"/>
      <c r="O35" s="24"/>
    </row>
    <row r="36" spans="1:15" s="5" customFormat="1" ht="19.5" customHeight="1">
      <c r="A36" s="149"/>
      <c r="B36" s="148"/>
      <c r="C36" s="157"/>
      <c r="D36" s="131"/>
      <c r="E36" s="134"/>
      <c r="F36" s="81" t="s">
        <v>53</v>
      </c>
      <c r="G36" s="10">
        <f>SUM(G34:G35)</f>
        <v>650000000</v>
      </c>
      <c r="H36" s="12">
        <f>SUM(H34:H35)</f>
        <v>0</v>
      </c>
      <c r="I36" s="103">
        <f>SUM(I34:I35)</f>
        <v>500000000</v>
      </c>
      <c r="J36" s="103">
        <f>SUM(J34:J35)</f>
        <v>150000000</v>
      </c>
      <c r="K36" s="110">
        <f>K35+K34</f>
        <v>0</v>
      </c>
      <c r="L36" s="111">
        <f t="shared" si="0"/>
        <v>0</v>
      </c>
      <c r="M36" s="18"/>
      <c r="N36" s="18"/>
      <c r="O36" s="28"/>
    </row>
    <row r="37" spans="1:15" s="41" customFormat="1" ht="19.5" customHeight="1">
      <c r="A37" s="145">
        <v>11</v>
      </c>
      <c r="B37" s="147" t="s">
        <v>13</v>
      </c>
      <c r="C37" s="123" t="s">
        <v>59</v>
      </c>
      <c r="D37" s="123" t="s">
        <v>95</v>
      </c>
      <c r="E37" s="126"/>
      <c r="F37" s="69" t="s">
        <v>37</v>
      </c>
      <c r="G37" s="38">
        <v>300000000</v>
      </c>
      <c r="H37" s="38">
        <v>0</v>
      </c>
      <c r="I37" s="52"/>
      <c r="J37" s="52"/>
      <c r="K37" s="64">
        <v>300000000</v>
      </c>
      <c r="L37" s="107">
        <f t="shared" si="0"/>
        <v>0</v>
      </c>
      <c r="M37" s="39"/>
      <c r="N37" s="39"/>
      <c r="O37" s="40"/>
    </row>
    <row r="38" spans="1:15" s="41" customFormat="1" ht="19.5" customHeight="1">
      <c r="A38" s="145"/>
      <c r="B38" s="147"/>
      <c r="C38" s="154"/>
      <c r="D38" s="124"/>
      <c r="E38" s="127"/>
      <c r="F38" s="70" t="s">
        <v>38</v>
      </c>
      <c r="G38" s="42">
        <v>150000000</v>
      </c>
      <c r="H38" s="42">
        <v>150000000</v>
      </c>
      <c r="I38" s="42"/>
      <c r="J38" s="42"/>
      <c r="K38" s="57"/>
      <c r="L38" s="107">
        <f t="shared" si="0"/>
        <v>0</v>
      </c>
      <c r="M38" s="39"/>
      <c r="N38" s="39"/>
      <c r="O38" s="40"/>
    </row>
    <row r="39" spans="1:15" s="41" customFormat="1" ht="19.5" customHeight="1">
      <c r="A39" s="145"/>
      <c r="B39" s="147"/>
      <c r="C39" s="154"/>
      <c r="D39" s="124"/>
      <c r="E39" s="127"/>
      <c r="F39" s="70" t="s">
        <v>39</v>
      </c>
      <c r="G39" s="42">
        <v>20000000</v>
      </c>
      <c r="H39" s="42">
        <v>20000000</v>
      </c>
      <c r="I39" s="42"/>
      <c r="J39" s="42"/>
      <c r="K39" s="57"/>
      <c r="L39" s="107">
        <f t="shared" si="0"/>
        <v>0</v>
      </c>
      <c r="M39" s="39"/>
      <c r="N39" s="39"/>
      <c r="O39" s="40"/>
    </row>
    <row r="40" spans="1:15" s="41" customFormat="1" ht="28.5" customHeight="1">
      <c r="A40" s="145"/>
      <c r="B40" s="147"/>
      <c r="C40" s="154"/>
      <c r="D40" s="124"/>
      <c r="E40" s="127"/>
      <c r="F40" s="82" t="s">
        <v>40</v>
      </c>
      <c r="G40" s="42">
        <v>10000000</v>
      </c>
      <c r="H40" s="42">
        <v>0</v>
      </c>
      <c r="I40" s="42"/>
      <c r="J40" s="42"/>
      <c r="K40" s="57"/>
      <c r="L40" s="107">
        <f t="shared" si="0"/>
        <v>10000000</v>
      </c>
      <c r="M40" s="39"/>
      <c r="N40" s="39"/>
      <c r="O40" s="40"/>
    </row>
    <row r="41" spans="1:15" s="41" customFormat="1" ht="27" customHeight="1">
      <c r="A41" s="145"/>
      <c r="B41" s="147"/>
      <c r="C41" s="154"/>
      <c r="D41" s="124"/>
      <c r="E41" s="127"/>
      <c r="F41" s="82" t="s">
        <v>41</v>
      </c>
      <c r="G41" s="42">
        <v>15000000</v>
      </c>
      <c r="H41" s="42">
        <v>15000000</v>
      </c>
      <c r="I41" s="42"/>
      <c r="J41" s="42"/>
      <c r="K41" s="57"/>
      <c r="L41" s="107">
        <f t="shared" si="0"/>
        <v>0</v>
      </c>
      <c r="M41" s="39"/>
      <c r="N41" s="39"/>
      <c r="O41" s="40"/>
    </row>
    <row r="42" spans="1:15" s="41" customFormat="1" ht="27.75" customHeight="1">
      <c r="A42" s="145"/>
      <c r="B42" s="147"/>
      <c r="C42" s="154"/>
      <c r="D42" s="124"/>
      <c r="E42" s="127"/>
      <c r="F42" s="76" t="s">
        <v>42</v>
      </c>
      <c r="G42" s="43">
        <v>20000000</v>
      </c>
      <c r="H42" s="43">
        <v>0</v>
      </c>
      <c r="I42" s="53"/>
      <c r="J42" s="53"/>
      <c r="K42" s="65"/>
      <c r="L42" s="107">
        <f t="shared" si="0"/>
        <v>20000000</v>
      </c>
      <c r="M42" s="39"/>
      <c r="N42" s="39"/>
      <c r="O42" s="40"/>
    </row>
    <row r="43" spans="1:15" s="41" customFormat="1" ht="19.5" customHeight="1">
      <c r="A43" s="145"/>
      <c r="B43" s="147"/>
      <c r="C43" s="155"/>
      <c r="D43" s="125"/>
      <c r="E43" s="128"/>
      <c r="F43" s="72" t="s">
        <v>53</v>
      </c>
      <c r="G43" s="44">
        <f>SUM(G37:G42)</f>
        <v>515000000</v>
      </c>
      <c r="H43" s="44">
        <f>SUM(H37:H42)</f>
        <v>185000000</v>
      </c>
      <c r="I43" s="48"/>
      <c r="J43" s="48"/>
      <c r="K43" s="109">
        <f>K42+K41+K40+K39+K38+K37</f>
        <v>300000000</v>
      </c>
      <c r="L43" s="68">
        <f t="shared" si="0"/>
        <v>30000000</v>
      </c>
      <c r="M43" s="39"/>
      <c r="N43" s="39"/>
      <c r="O43" s="46"/>
    </row>
    <row r="44" spans="1:15" s="5" customFormat="1" ht="19.5" customHeight="1">
      <c r="A44" s="149">
        <v>12</v>
      </c>
      <c r="B44" s="148" t="s">
        <v>14</v>
      </c>
      <c r="C44" s="129" t="s">
        <v>67</v>
      </c>
      <c r="D44" s="129" t="s">
        <v>97</v>
      </c>
      <c r="E44" s="135" t="s">
        <v>98</v>
      </c>
      <c r="F44" s="78" t="s">
        <v>43</v>
      </c>
      <c r="G44" s="1">
        <v>300000000</v>
      </c>
      <c r="H44" s="1">
        <v>0</v>
      </c>
      <c r="I44" s="33"/>
      <c r="J44" s="108">
        <v>200000000</v>
      </c>
      <c r="K44" s="66"/>
      <c r="L44" s="107">
        <f t="shared" si="0"/>
        <v>100000000</v>
      </c>
      <c r="M44" s="18"/>
      <c r="N44" s="18"/>
      <c r="O44" s="24"/>
    </row>
    <row r="45" spans="1:15" s="5" customFormat="1" ht="19.5" customHeight="1">
      <c r="A45" s="149"/>
      <c r="B45" s="148"/>
      <c r="C45" s="156"/>
      <c r="D45" s="130"/>
      <c r="E45" s="133"/>
      <c r="F45" s="79" t="s">
        <v>58</v>
      </c>
      <c r="G45" s="2">
        <v>70000000</v>
      </c>
      <c r="H45" s="2">
        <v>0</v>
      </c>
      <c r="I45" s="2"/>
      <c r="J45" s="2">
        <v>70000000</v>
      </c>
      <c r="K45" s="61"/>
      <c r="L45" s="107">
        <f t="shared" si="0"/>
        <v>0</v>
      </c>
      <c r="M45" s="18"/>
      <c r="N45" s="18"/>
      <c r="O45" s="24"/>
    </row>
    <row r="46" spans="1:15" s="5" customFormat="1" ht="19.5" customHeight="1">
      <c r="A46" s="149"/>
      <c r="B46" s="148"/>
      <c r="C46" s="156"/>
      <c r="D46" s="130"/>
      <c r="E46" s="133"/>
      <c r="F46" s="79" t="s">
        <v>44</v>
      </c>
      <c r="G46" s="2">
        <v>50000000</v>
      </c>
      <c r="H46" s="2">
        <v>50000000</v>
      </c>
      <c r="I46" s="2"/>
      <c r="J46" s="2"/>
      <c r="K46" s="61"/>
      <c r="L46" s="107">
        <f t="shared" si="0"/>
        <v>0</v>
      </c>
      <c r="M46" s="18"/>
      <c r="N46" s="18"/>
      <c r="O46" s="24"/>
    </row>
    <row r="47" spans="1:15" s="5" customFormat="1" ht="19.5" customHeight="1">
      <c r="A47" s="149"/>
      <c r="B47" s="148"/>
      <c r="C47" s="156"/>
      <c r="D47" s="130"/>
      <c r="E47" s="133"/>
      <c r="F47" s="79" t="s">
        <v>45</v>
      </c>
      <c r="G47" s="2">
        <v>50000000</v>
      </c>
      <c r="H47" s="2">
        <v>0</v>
      </c>
      <c r="I47" s="2"/>
      <c r="J47" s="2">
        <v>50000000</v>
      </c>
      <c r="K47" s="61"/>
      <c r="L47" s="107">
        <f t="shared" si="0"/>
        <v>0</v>
      </c>
      <c r="M47" s="18"/>
      <c r="N47" s="18"/>
      <c r="O47" s="24"/>
    </row>
    <row r="48" spans="1:15" s="5" customFormat="1" ht="19.5" customHeight="1">
      <c r="A48" s="149"/>
      <c r="B48" s="148"/>
      <c r="C48" s="156"/>
      <c r="D48" s="130"/>
      <c r="E48" s="133"/>
      <c r="F48" s="80" t="s">
        <v>46</v>
      </c>
      <c r="G48" s="3">
        <v>30000000</v>
      </c>
      <c r="H48" s="3">
        <v>30000000</v>
      </c>
      <c r="I48" s="32"/>
      <c r="J48" s="32"/>
      <c r="K48" s="62"/>
      <c r="L48" s="107">
        <f t="shared" si="0"/>
        <v>0</v>
      </c>
      <c r="M48" s="18"/>
      <c r="N48" s="18"/>
      <c r="O48" s="24"/>
    </row>
    <row r="49" spans="1:15" s="5" customFormat="1" ht="19.5" customHeight="1">
      <c r="A49" s="149"/>
      <c r="B49" s="148"/>
      <c r="C49" s="157"/>
      <c r="D49" s="131"/>
      <c r="E49" s="134"/>
      <c r="F49" s="81" t="s">
        <v>53</v>
      </c>
      <c r="G49" s="10">
        <f>SUM(G44:G48)</f>
        <v>500000000</v>
      </c>
      <c r="H49" s="10">
        <f>SUM(H44:H48)</f>
        <v>80000000</v>
      </c>
      <c r="I49" s="34"/>
      <c r="J49" s="103">
        <f>SUM(J44:J48)</f>
        <v>320000000</v>
      </c>
      <c r="K49" s="110">
        <f>K48+K47+K46+K45+K44</f>
        <v>0</v>
      </c>
      <c r="L49" s="68">
        <f t="shared" si="0"/>
        <v>100000000</v>
      </c>
      <c r="M49" s="18"/>
      <c r="N49" s="18"/>
      <c r="O49" s="25"/>
    </row>
    <row r="50" spans="1:15" s="41" customFormat="1" ht="19.5" customHeight="1">
      <c r="A50" s="145">
        <v>13</v>
      </c>
      <c r="B50" s="147" t="s">
        <v>47</v>
      </c>
      <c r="C50" s="123" t="s">
        <v>77</v>
      </c>
      <c r="D50" s="136">
        <v>43014</v>
      </c>
      <c r="E50" s="126"/>
      <c r="F50" s="69" t="s">
        <v>48</v>
      </c>
      <c r="G50" s="38">
        <v>200000000</v>
      </c>
      <c r="H50" s="38">
        <v>200000000</v>
      </c>
      <c r="I50" s="52"/>
      <c r="J50" s="52"/>
      <c r="K50" s="64"/>
      <c r="L50" s="101">
        <f t="shared" si="0"/>
        <v>0</v>
      </c>
      <c r="M50" s="39"/>
      <c r="N50" s="39"/>
      <c r="O50" s="40"/>
    </row>
    <row r="51" spans="1:15" s="41" customFormat="1" ht="19.5" customHeight="1">
      <c r="A51" s="145"/>
      <c r="B51" s="147"/>
      <c r="C51" s="154"/>
      <c r="D51" s="124"/>
      <c r="E51" s="127"/>
      <c r="F51" s="70" t="s">
        <v>49</v>
      </c>
      <c r="G51" s="42">
        <v>100000000</v>
      </c>
      <c r="H51" s="42">
        <v>0</v>
      </c>
      <c r="I51" s="42">
        <v>100000000</v>
      </c>
      <c r="J51" s="42"/>
      <c r="K51" s="57"/>
      <c r="L51" s="101">
        <f t="shared" si="0"/>
        <v>0</v>
      </c>
      <c r="M51" s="39"/>
      <c r="N51" s="39"/>
      <c r="O51" s="40"/>
    </row>
    <row r="52" spans="1:15" s="41" customFormat="1" ht="19.5" customHeight="1">
      <c r="A52" s="145"/>
      <c r="B52" s="147"/>
      <c r="C52" s="154"/>
      <c r="D52" s="124"/>
      <c r="E52" s="127"/>
      <c r="F52" s="70" t="s">
        <v>50</v>
      </c>
      <c r="G52" s="42">
        <v>150000000</v>
      </c>
      <c r="H52" s="42">
        <v>0</v>
      </c>
      <c r="I52" s="42"/>
      <c r="J52" s="42">
        <v>60000000</v>
      </c>
      <c r="K52" s="57">
        <v>10000000</v>
      </c>
      <c r="L52" s="107">
        <f t="shared" si="0"/>
        <v>80000000</v>
      </c>
      <c r="M52" s="39"/>
      <c r="N52" s="39"/>
      <c r="O52" s="40"/>
    </row>
    <row r="53" spans="1:15" s="41" customFormat="1" ht="19.5" customHeight="1">
      <c r="A53" s="145"/>
      <c r="B53" s="147"/>
      <c r="C53" s="154"/>
      <c r="D53" s="124"/>
      <c r="E53" s="127"/>
      <c r="F53" s="71" t="s">
        <v>51</v>
      </c>
      <c r="G53" s="43">
        <v>50000000</v>
      </c>
      <c r="H53" s="43">
        <v>50000000</v>
      </c>
      <c r="I53" s="53"/>
      <c r="J53" s="53"/>
      <c r="K53" s="65"/>
      <c r="L53" s="101">
        <f t="shared" si="0"/>
        <v>0</v>
      </c>
      <c r="M53" s="39"/>
      <c r="N53" s="39"/>
      <c r="O53" s="40"/>
    </row>
    <row r="54" spans="1:15" s="41" customFormat="1" ht="19.5" customHeight="1">
      <c r="A54" s="145"/>
      <c r="B54" s="147"/>
      <c r="C54" s="155"/>
      <c r="D54" s="125"/>
      <c r="E54" s="128"/>
      <c r="F54" s="72" t="s">
        <v>53</v>
      </c>
      <c r="G54" s="44">
        <f>SUM(G50:G53)</f>
        <v>500000000</v>
      </c>
      <c r="H54" s="44">
        <f>SUM(H50:H53)</f>
        <v>250000000</v>
      </c>
      <c r="I54" s="44">
        <f>SUM(I50:I53)</f>
        <v>100000000</v>
      </c>
      <c r="J54" s="44">
        <f>SUM(J50:J53)</f>
        <v>60000000</v>
      </c>
      <c r="K54" s="109">
        <f>K53+K52+K51+K50</f>
        <v>10000000</v>
      </c>
      <c r="L54" s="68">
        <f t="shared" si="0"/>
        <v>80000000</v>
      </c>
      <c r="M54" s="39"/>
      <c r="N54" s="39"/>
      <c r="O54" s="46"/>
    </row>
    <row r="55" spans="1:15" s="5" customFormat="1" ht="30" customHeight="1">
      <c r="A55" s="85">
        <v>14</v>
      </c>
      <c r="B55" s="8" t="s">
        <v>15</v>
      </c>
      <c r="C55" s="37" t="s">
        <v>63</v>
      </c>
      <c r="D55" s="11" t="s">
        <v>99</v>
      </c>
      <c r="E55" s="122">
        <v>42863</v>
      </c>
      <c r="F55" s="83" t="s">
        <v>22</v>
      </c>
      <c r="G55" s="10">
        <v>500000000</v>
      </c>
      <c r="H55" s="13">
        <v>0</v>
      </c>
      <c r="I55" s="13"/>
      <c r="J55" s="10">
        <v>500000000</v>
      </c>
      <c r="K55" s="67"/>
      <c r="L55" s="101">
        <f>G55-H55-I55-J55-K55</f>
        <v>0</v>
      </c>
      <c r="M55" s="29"/>
      <c r="N55" s="29"/>
      <c r="O55" s="26"/>
    </row>
    <row r="56" spans="1:15" s="41" customFormat="1" ht="19.5" customHeight="1">
      <c r="A56" s="145">
        <v>15</v>
      </c>
      <c r="B56" s="147" t="s">
        <v>16</v>
      </c>
      <c r="C56" s="123" t="s">
        <v>80</v>
      </c>
      <c r="D56" s="123" t="s">
        <v>100</v>
      </c>
      <c r="E56" s="126" t="s">
        <v>101</v>
      </c>
      <c r="F56" s="69" t="s">
        <v>21</v>
      </c>
      <c r="G56" s="38">
        <v>500000000</v>
      </c>
      <c r="H56" s="38">
        <v>500000000</v>
      </c>
      <c r="I56" s="52"/>
      <c r="J56" s="52"/>
      <c r="K56" s="64"/>
      <c r="L56" s="101">
        <f>G56-H56-I56-J56-K56</f>
        <v>0</v>
      </c>
      <c r="M56" s="39"/>
      <c r="N56" s="39"/>
      <c r="O56" s="40"/>
    </row>
    <row r="57" spans="1:15" s="41" customFormat="1" ht="29.25" customHeight="1">
      <c r="A57" s="145"/>
      <c r="B57" s="147"/>
      <c r="C57" s="155"/>
      <c r="D57" s="125"/>
      <c r="E57" s="128"/>
      <c r="F57" s="76" t="s">
        <v>52</v>
      </c>
      <c r="G57" s="43">
        <v>10000000</v>
      </c>
      <c r="H57" s="43">
        <v>0</v>
      </c>
      <c r="I57" s="43"/>
      <c r="J57" s="43"/>
      <c r="K57" s="58">
        <v>10000000</v>
      </c>
      <c r="L57" s="107">
        <f>G57-H57-I57-J57-K57</f>
        <v>0</v>
      </c>
      <c r="M57" s="39"/>
      <c r="N57" s="39"/>
      <c r="O57" s="40"/>
    </row>
    <row r="58" spans="1:15" s="6" customFormat="1" ht="19.5" customHeight="1" thickBot="1">
      <c r="A58" s="89"/>
      <c r="B58" s="90"/>
      <c r="C58" s="90"/>
      <c r="D58" s="90"/>
      <c r="E58" s="91"/>
      <c r="F58" s="92" t="s">
        <v>53</v>
      </c>
      <c r="G58" s="93">
        <f>SUM(G56:G57)</f>
        <v>510000000</v>
      </c>
      <c r="H58" s="93">
        <f>SUM(H56:H57)</f>
        <v>500000000</v>
      </c>
      <c r="I58" s="94"/>
      <c r="J58" s="95"/>
      <c r="K58" s="119">
        <f>K57+K56</f>
        <v>10000000</v>
      </c>
      <c r="L58" s="68">
        <f>G58-H58-I58-J58-K58</f>
        <v>0</v>
      </c>
      <c r="M58" s="18"/>
      <c r="N58" s="18"/>
      <c r="O58" s="25"/>
    </row>
    <row r="59" spans="1:18" ht="22.5" customHeight="1" thickBot="1">
      <c r="A59" s="96"/>
      <c r="B59" s="97"/>
      <c r="C59" s="97"/>
      <c r="D59" s="97"/>
      <c r="E59" s="98"/>
      <c r="F59" s="99" t="s">
        <v>54</v>
      </c>
      <c r="G59" s="100">
        <v>8402000000</v>
      </c>
      <c r="H59" s="100">
        <f>H58+H55+H54+H49+H43+H36+H33+H29+H24+H23+H22+H18+H17+H12+H11</f>
        <v>3975000000</v>
      </c>
      <c r="I59" s="100">
        <f>I58+I55+I54+I49+I43+I36+I33+I29+I24+I23+I22+I18+I17+I12+I11</f>
        <v>1100000000</v>
      </c>
      <c r="J59" s="100">
        <f>J58+J55+J54+J49+J43+J36+J33+J29+J24+J23+J22+J18+J17+J12+J11</f>
        <v>2106000000</v>
      </c>
      <c r="K59" s="100">
        <f>K58+K55+K54+K49+K43+K36+K33+K29+K24+K23+K22+K18+K17+K12+K11</f>
        <v>770000000</v>
      </c>
      <c r="L59" s="100">
        <f>L58+L55+L54+L49+L43+L36+L33+L29+L24+L23+L22+L18+L17+L12+L11</f>
        <v>451000000</v>
      </c>
      <c r="M59" s="30"/>
      <c r="N59" s="30"/>
      <c r="O59" s="31"/>
      <c r="R59" s="9"/>
    </row>
    <row r="60" spans="7:12" ht="12.75">
      <c r="G60" s="9"/>
      <c r="H60" s="9"/>
      <c r="L60" s="9"/>
    </row>
    <row r="61" spans="6:12" ht="12.75">
      <c r="F61" s="9"/>
      <c r="J61" s="9"/>
      <c r="L61" s="9"/>
    </row>
    <row r="62" spans="3:12" ht="12.75">
      <c r="C62" s="9"/>
      <c r="F62" s="9"/>
      <c r="J62" s="9"/>
      <c r="L62" s="9"/>
    </row>
    <row r="63" spans="6:12" ht="12.75">
      <c r="F63" s="9"/>
      <c r="L63" s="9"/>
    </row>
    <row r="64" ht="12.75">
      <c r="F64" s="9"/>
    </row>
    <row r="66" ht="12.75">
      <c r="F66" s="9"/>
    </row>
    <row r="69" ht="12.75">
      <c r="F69" s="9"/>
    </row>
    <row r="76" ht="12.75">
      <c r="F76" s="9"/>
    </row>
  </sheetData>
  <sheetProtection/>
  <mergeCells count="55">
    <mergeCell ref="A1:L1"/>
    <mergeCell ref="A2:L2"/>
    <mergeCell ref="L4:L5"/>
    <mergeCell ref="C50:C54"/>
    <mergeCell ref="C56:C57"/>
    <mergeCell ref="C25:C29"/>
    <mergeCell ref="C30:C33"/>
    <mergeCell ref="C34:C36"/>
    <mergeCell ref="C37:C43"/>
    <mergeCell ref="C44:C49"/>
    <mergeCell ref="C19:C22"/>
    <mergeCell ref="B50:B54"/>
    <mergeCell ref="A50:A54"/>
    <mergeCell ref="B56:B57"/>
    <mergeCell ref="B25:B29"/>
    <mergeCell ref="A25:A29"/>
    <mergeCell ref="B30:B33"/>
    <mergeCell ref="A30:A33"/>
    <mergeCell ref="A56:A57"/>
    <mergeCell ref="B34:B36"/>
    <mergeCell ref="A34:A36"/>
    <mergeCell ref="B37:B43"/>
    <mergeCell ref="A37:A43"/>
    <mergeCell ref="B44:B49"/>
    <mergeCell ref="A44:A49"/>
    <mergeCell ref="C13:C17"/>
    <mergeCell ref="B13:B17"/>
    <mergeCell ref="A13:A17"/>
    <mergeCell ref="B19:B22"/>
    <mergeCell ref="A19:A22"/>
    <mergeCell ref="F4:K4"/>
    <mergeCell ref="A4:E4"/>
    <mergeCell ref="C6:C11"/>
    <mergeCell ref="B6:B11"/>
    <mergeCell ref="A6:A11"/>
    <mergeCell ref="D6:D11"/>
    <mergeCell ref="E6:E11"/>
    <mergeCell ref="D13:D17"/>
    <mergeCell ref="E13:E17"/>
    <mergeCell ref="D19:D22"/>
    <mergeCell ref="E19:E22"/>
    <mergeCell ref="D25:D29"/>
    <mergeCell ref="E25:E29"/>
    <mergeCell ref="D30:D33"/>
    <mergeCell ref="E30:E33"/>
    <mergeCell ref="D34:D36"/>
    <mergeCell ref="E34:E36"/>
    <mergeCell ref="D56:D57"/>
    <mergeCell ref="E56:E57"/>
    <mergeCell ref="D37:D43"/>
    <mergeCell ref="E37:E43"/>
    <mergeCell ref="D44:D49"/>
    <mergeCell ref="E44:E49"/>
    <mergeCell ref="D50:D54"/>
    <mergeCell ref="E50:E54"/>
  </mergeCells>
  <printOptions/>
  <pageMargins left="0.25" right="0.25" top="0" bottom="0.25" header="0.05" footer="0.0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2017-06-02T03:35:51Z</cp:lastPrinted>
  <dcterms:created xsi:type="dcterms:W3CDTF">2017-03-01T04:01:45Z</dcterms:created>
  <dcterms:modified xsi:type="dcterms:W3CDTF">2017-07-04T09:10:13Z</dcterms:modified>
  <cp:category/>
  <cp:version/>
  <cp:contentType/>
  <cp:contentStatus/>
</cp:coreProperties>
</file>